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RALORIA DE SERVICIOS\2020\Índice de transparencia\"/>
    </mc:Choice>
  </mc:AlternateContent>
  <xr:revisionPtr revIDLastSave="0" documentId="8_{5041E771-8088-41F4-A406-B78884123F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anking incae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4" l="1"/>
  <c r="H55" i="4" s="1"/>
  <c r="J75" i="4"/>
  <c r="J85" i="4"/>
  <c r="K76" i="4"/>
  <c r="J35" i="4"/>
  <c r="K35" i="4" s="1"/>
  <c r="J84" i="4"/>
  <c r="J83" i="4"/>
  <c r="J82" i="4"/>
  <c r="J81" i="4"/>
  <c r="J74" i="4"/>
  <c r="J73" i="4"/>
  <c r="J72" i="4"/>
  <c r="J71" i="4"/>
  <c r="G63" i="4"/>
  <c r="G62" i="4"/>
  <c r="G61" i="4"/>
  <c r="G60" i="4"/>
  <c r="G53" i="4"/>
  <c r="G52" i="4"/>
  <c r="G51" i="4"/>
  <c r="G50" i="4"/>
  <c r="J33" i="4"/>
  <c r="J32" i="4"/>
  <c r="J31" i="4"/>
  <c r="J30" i="4"/>
  <c r="K75" i="4" l="1"/>
</calcChain>
</file>

<file path=xl/sharedStrings.xml><?xml version="1.0" encoding="utf-8"?>
<sst xmlns="http://schemas.openxmlformats.org/spreadsheetml/2006/main" count="143" uniqueCount="63">
  <si>
    <t>Índice de Experiencia Pública Digital</t>
  </si>
  <si>
    <t>Año</t>
  </si>
  <si>
    <t xml:space="preserve">Instituciones Evaluadas </t>
  </si>
  <si>
    <t>Posición Obtenida</t>
  </si>
  <si>
    <t>Nota Final</t>
  </si>
  <si>
    <t>Niveles/Criterios</t>
  </si>
  <si>
    <t xml:space="preserve">Calidad de Interacción </t>
  </si>
  <si>
    <t>Calidad de Información</t>
  </si>
  <si>
    <t>Calidad del Medio Digital</t>
  </si>
  <si>
    <t>Acceso al Documento</t>
  </si>
  <si>
    <t>http://www.experienciapublica.org/wp-content/uploads/medios_digitales_2012.pdf</t>
  </si>
  <si>
    <t>http://www.experienciapublica.org/wp-content/uploads/medios_digitales_2013.pdf</t>
  </si>
  <si>
    <t>http://www.experienciapublica.org/wp-content/uploads/medios_digitales_2014.pdf</t>
  </si>
  <si>
    <t>http://www.incae.edu/images/descargables/2015.pdf</t>
  </si>
  <si>
    <t>http://www.experienciapublica.org/wp-content/uploads/Informe-Experiencia-Publica-Digital-INCAE-2016.pdf</t>
  </si>
  <si>
    <t>Calidad de Interacción</t>
  </si>
  <si>
    <t>Interacción</t>
  </si>
  <si>
    <t xml:space="preserve">Promedio </t>
  </si>
  <si>
    <t>Nota</t>
  </si>
  <si>
    <t>Presentación</t>
  </si>
  <si>
    <t>Transacción Simple</t>
  </si>
  <si>
    <t>Transacción Compleja</t>
  </si>
  <si>
    <t>Integración/Interoperabilidad</t>
  </si>
  <si>
    <t>Organización de Arquetipo</t>
  </si>
  <si>
    <t>Integración de Arquetipo</t>
  </si>
  <si>
    <t>Pesonalización</t>
  </si>
  <si>
    <t>Personalización Inteligente</t>
  </si>
  <si>
    <t xml:space="preserve">NA </t>
  </si>
  <si>
    <t>NA</t>
  </si>
  <si>
    <t xml:space="preserve">Año </t>
  </si>
  <si>
    <t>Promedio</t>
  </si>
  <si>
    <t>Calidad de la Información</t>
  </si>
  <si>
    <t xml:space="preserve">Nota </t>
  </si>
  <si>
    <t>Relevancia</t>
  </si>
  <si>
    <t>Amplitud y Profundidad</t>
  </si>
  <si>
    <t>Exactitud</t>
  </si>
  <si>
    <t>Claridad</t>
  </si>
  <si>
    <t>Aplicabilidad</t>
  </si>
  <si>
    <t>Solidez</t>
  </si>
  <si>
    <t>Conciso</t>
  </si>
  <si>
    <t>Consistente</t>
  </si>
  <si>
    <t xml:space="preserve">Correcto </t>
  </si>
  <si>
    <t>Actual</t>
  </si>
  <si>
    <t>Flexibilidad</t>
  </si>
  <si>
    <t>Verificabilidad</t>
  </si>
  <si>
    <t>Motores de búsqueda</t>
  </si>
  <si>
    <t>Apariencia</t>
  </si>
  <si>
    <t>Navegabilidad</t>
  </si>
  <si>
    <t>Usabilidad</t>
  </si>
  <si>
    <t>Mobile</t>
  </si>
  <si>
    <t>Velocidad</t>
  </si>
  <si>
    <t>Accesibilidad</t>
  </si>
  <si>
    <t>Seguridad</t>
  </si>
  <si>
    <t>Buscabilidad</t>
  </si>
  <si>
    <t>Desempeño</t>
  </si>
  <si>
    <t>Diseño Ejectivo</t>
  </si>
  <si>
    <t>Funcionabilidad</t>
  </si>
  <si>
    <t>http://www.experienciapublica.org/wp-content/uploads/Informe-Experiencia-Publica-Digital-INCAE-2017.pdf</t>
  </si>
  <si>
    <t>Individualización /Personalización</t>
  </si>
  <si>
    <t>Diseño Efectivo</t>
  </si>
  <si>
    <t>0,,,</t>
  </si>
  <si>
    <t>Ranking INCAE 2012-2019</t>
  </si>
  <si>
    <t>Calidad del Medio Digital: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</si>
</sst>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6.25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center"/>
    </xf>
    <xf numFmtId="0" fontId="1" fillId="4" borderId="1" xfId="0" applyFont="1" applyFill="1" applyBorder="1" applyAlignment="1"/>
    <xf numFmtId="0" fontId="0" fillId="0" borderId="13" xfId="0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7" borderId="5" xfId="0" applyFill="1" applyBorder="1"/>
    <xf numFmtId="0" fontId="0" fillId="7" borderId="6" xfId="0" applyFill="1" applyBorder="1"/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0" xfId="0" applyBorder="1"/>
    <xf numFmtId="0" fontId="1" fillId="0" borderId="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4" borderId="7" xfId="0" applyFont="1" applyFill="1" applyBorder="1" applyAlignmen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0" fillId="0" borderId="0" xfId="0" applyBorder="1"/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/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/>
    <xf numFmtId="0" fontId="1" fillId="0" borderId="18" xfId="0" applyFont="1" applyBorder="1" applyAlignment="1"/>
    <xf numFmtId="2" fontId="3" fillId="0" borderId="0" xfId="0" applyNumberFormat="1" applyFont="1" applyBorder="1" applyAlignment="1">
      <alignment horizontal="center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9" xfId="0" applyBorder="1"/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7" borderId="18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perienciapublica.org/wp-content/uploads/medios_digitales_2014.pdf" TargetMode="External"/><Relationship Id="rId2" Type="http://schemas.openxmlformats.org/officeDocument/2006/relationships/hyperlink" Target="http://www.experienciapublica.org/wp-content/uploads/medios_digitales_2013.pdf" TargetMode="External"/><Relationship Id="rId1" Type="http://schemas.openxmlformats.org/officeDocument/2006/relationships/hyperlink" Target="http://www.experienciapublica.org/wp-content/uploads/medios_digitales_2012.pdf" TargetMode="External"/><Relationship Id="rId6" Type="http://schemas.openxmlformats.org/officeDocument/2006/relationships/hyperlink" Target="http://www.experienciapublica.org/wp-content/uploads/Informe-Experiencia-Publica-Digital-INCAE-2017.pdf" TargetMode="External"/><Relationship Id="rId5" Type="http://schemas.openxmlformats.org/officeDocument/2006/relationships/hyperlink" Target="http://www.experienciapublica.org/wp-content/uploads/Informe-Experiencia-Publica-Digital-INCAE-2016.pdf" TargetMode="External"/><Relationship Id="rId4" Type="http://schemas.openxmlformats.org/officeDocument/2006/relationships/hyperlink" Target="http://www.incae.edu/images/descargables/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tabSelected="1" topLeftCell="A63" zoomScale="70" zoomScaleNormal="70" workbookViewId="0">
      <selection activeCell="C92" sqref="C92"/>
    </sheetView>
  </sheetViews>
  <sheetFormatPr baseColWidth="10" defaultRowHeight="15" x14ac:dyDescent="0.25"/>
  <cols>
    <col min="2" max="2" width="32.140625" customWidth="1"/>
    <col min="3" max="3" width="25" customWidth="1"/>
    <col min="4" max="5" width="16.85546875" customWidth="1"/>
    <col min="6" max="6" width="19.7109375" customWidth="1"/>
    <col min="7" max="7" width="16.85546875" customWidth="1"/>
    <col min="8" max="8" width="15.42578125" customWidth="1"/>
    <col min="9" max="9" width="15" customWidth="1"/>
    <col min="10" max="10" width="13" customWidth="1"/>
  </cols>
  <sheetData>
    <row r="1" spans="1:10" x14ac:dyDescent="0.25">
      <c r="A1" s="32" t="s">
        <v>0</v>
      </c>
      <c r="B1" s="32"/>
      <c r="C1" s="32"/>
      <c r="D1" s="32"/>
      <c r="E1" s="32"/>
    </row>
    <row r="2" spans="1:10" ht="15.75" thickBot="1" x14ac:dyDescent="0.3">
      <c r="A2" s="34" t="s">
        <v>61</v>
      </c>
      <c r="B2" s="34"/>
      <c r="C2" s="34"/>
      <c r="D2" s="33"/>
      <c r="E2" s="33"/>
    </row>
    <row r="3" spans="1:10" x14ac:dyDescent="0.25">
      <c r="A3" s="13" t="s">
        <v>1</v>
      </c>
      <c r="B3" s="14" t="s">
        <v>2</v>
      </c>
      <c r="C3" s="14" t="s">
        <v>3</v>
      </c>
      <c r="D3" s="71" t="s">
        <v>4</v>
      </c>
      <c r="E3" s="70"/>
    </row>
    <row r="4" spans="1:10" x14ac:dyDescent="0.25">
      <c r="A4" s="63">
        <v>2012</v>
      </c>
      <c r="B4" s="63">
        <v>138</v>
      </c>
      <c r="C4" s="69">
        <v>94</v>
      </c>
      <c r="D4" s="63">
        <v>48.44</v>
      </c>
      <c r="E4" s="3"/>
    </row>
    <row r="5" spans="1:10" x14ac:dyDescent="0.25">
      <c r="A5" s="63">
        <v>2013</v>
      </c>
      <c r="B5" s="63">
        <v>160</v>
      </c>
      <c r="C5" s="69">
        <v>98</v>
      </c>
      <c r="D5" s="63">
        <v>47.86</v>
      </c>
      <c r="E5" s="3"/>
    </row>
    <row r="6" spans="1:10" x14ac:dyDescent="0.25">
      <c r="A6" s="63">
        <v>2014</v>
      </c>
      <c r="B6" s="63">
        <v>174</v>
      </c>
      <c r="C6" s="69">
        <v>122</v>
      </c>
      <c r="D6" s="63">
        <v>46.87</v>
      </c>
      <c r="E6" s="3"/>
    </row>
    <row r="7" spans="1:10" x14ac:dyDescent="0.25">
      <c r="A7" s="63">
        <v>2015</v>
      </c>
      <c r="B7" s="65">
        <v>196</v>
      </c>
      <c r="C7" s="69">
        <v>142</v>
      </c>
      <c r="D7" s="63">
        <v>47.67</v>
      </c>
      <c r="E7" s="3"/>
    </row>
    <row r="8" spans="1:10" x14ac:dyDescent="0.25">
      <c r="A8" s="63">
        <v>2016</v>
      </c>
      <c r="B8" s="63">
        <v>135</v>
      </c>
      <c r="C8" s="69">
        <v>97</v>
      </c>
      <c r="D8" s="63">
        <v>44.68</v>
      </c>
      <c r="E8" s="3"/>
    </row>
    <row r="9" spans="1:10" x14ac:dyDescent="0.25">
      <c r="A9" s="63">
        <v>2017</v>
      </c>
      <c r="B9" s="66"/>
      <c r="C9" s="69">
        <v>111</v>
      </c>
      <c r="D9" s="63">
        <v>44.31</v>
      </c>
      <c r="E9" s="3"/>
    </row>
    <row r="10" spans="1:10" x14ac:dyDescent="0.25">
      <c r="A10" s="63">
        <v>2018</v>
      </c>
      <c r="B10" s="66"/>
      <c r="C10" s="69"/>
      <c r="D10" s="63"/>
      <c r="E10" s="3"/>
    </row>
    <row r="11" spans="1:10" x14ac:dyDescent="0.25">
      <c r="A11" s="63">
        <v>2019</v>
      </c>
      <c r="B11" s="66"/>
      <c r="C11" s="69"/>
      <c r="D11" s="63"/>
      <c r="E11" s="3"/>
    </row>
    <row r="12" spans="1:10" x14ac:dyDescent="0.25">
      <c r="A12" s="3"/>
      <c r="B12" s="62"/>
      <c r="C12" s="3"/>
      <c r="D12" s="20"/>
      <c r="E12" s="20"/>
    </row>
    <row r="13" spans="1:10" ht="15.75" thickBot="1" x14ac:dyDescent="0.3"/>
    <row r="14" spans="1:10" ht="15.75" thickBot="1" x14ac:dyDescent="0.3">
      <c r="A14" s="30" t="s">
        <v>5</v>
      </c>
      <c r="B14" s="31"/>
      <c r="C14" s="5"/>
      <c r="D14" s="5"/>
      <c r="E14" s="5"/>
    </row>
    <row r="15" spans="1:10" ht="15.75" thickBot="1" x14ac:dyDescent="0.3">
      <c r="A15" s="30" t="s">
        <v>6</v>
      </c>
      <c r="B15" s="31"/>
      <c r="C15" s="6"/>
      <c r="D15" s="30" t="s">
        <v>7</v>
      </c>
      <c r="E15" s="31"/>
      <c r="G15" s="30" t="s">
        <v>8</v>
      </c>
      <c r="H15" s="31"/>
      <c r="J15" t="s">
        <v>9</v>
      </c>
    </row>
    <row r="16" spans="1:10" x14ac:dyDescent="0.25">
      <c r="A16" s="7" t="s">
        <v>1</v>
      </c>
      <c r="B16" s="1" t="s">
        <v>4</v>
      </c>
      <c r="D16" s="7" t="s">
        <v>1</v>
      </c>
      <c r="E16" s="1" t="s">
        <v>4</v>
      </c>
      <c r="G16" s="7" t="s">
        <v>1</v>
      </c>
      <c r="H16" s="21" t="s">
        <v>4</v>
      </c>
    </row>
    <row r="17" spans="1:20" x14ac:dyDescent="0.25">
      <c r="A17" s="67">
        <v>2012</v>
      </c>
      <c r="B17" s="68">
        <v>16.670000000000002</v>
      </c>
      <c r="D17" s="67">
        <v>2012</v>
      </c>
      <c r="E17" s="68">
        <v>80.13</v>
      </c>
      <c r="G17" s="67">
        <v>2012</v>
      </c>
      <c r="H17" s="68">
        <v>50.82</v>
      </c>
      <c r="J17" s="8" t="s">
        <v>10</v>
      </c>
    </row>
    <row r="18" spans="1:20" x14ac:dyDescent="0.25">
      <c r="A18" s="67">
        <v>2013</v>
      </c>
      <c r="B18" s="68">
        <v>25.11</v>
      </c>
      <c r="D18" s="67">
        <v>2013</v>
      </c>
      <c r="E18" s="68">
        <v>74.62</v>
      </c>
      <c r="G18" s="67">
        <v>2013</v>
      </c>
      <c r="H18" s="68">
        <v>44.22</v>
      </c>
      <c r="J18" s="8" t="s">
        <v>11</v>
      </c>
    </row>
    <row r="19" spans="1:20" x14ac:dyDescent="0.25">
      <c r="A19" s="67">
        <v>2014</v>
      </c>
      <c r="B19" s="68">
        <v>46.87</v>
      </c>
      <c r="D19" s="67">
        <v>2014</v>
      </c>
      <c r="E19" s="68">
        <v>65.040000000000006</v>
      </c>
      <c r="G19" s="67">
        <v>2014</v>
      </c>
      <c r="H19" s="68">
        <v>51.75</v>
      </c>
      <c r="J19" s="8" t="s">
        <v>12</v>
      </c>
    </row>
    <row r="20" spans="1:20" x14ac:dyDescent="0.25">
      <c r="A20" s="67">
        <v>2015</v>
      </c>
      <c r="B20" s="68">
        <v>28.8</v>
      </c>
      <c r="D20" s="67">
        <v>2015</v>
      </c>
      <c r="E20" s="68">
        <v>70.86</v>
      </c>
      <c r="G20" s="67">
        <v>2015</v>
      </c>
      <c r="H20" s="68">
        <v>43.76</v>
      </c>
      <c r="J20" s="8" t="s">
        <v>13</v>
      </c>
    </row>
    <row r="21" spans="1:20" x14ac:dyDescent="0.25">
      <c r="A21" s="67">
        <v>2016</v>
      </c>
      <c r="B21" s="68">
        <v>28.48</v>
      </c>
      <c r="D21" s="67">
        <v>2016</v>
      </c>
      <c r="E21" s="68">
        <v>60.53</v>
      </c>
      <c r="G21" s="67">
        <v>2016</v>
      </c>
      <c r="H21" s="68">
        <v>43.76</v>
      </c>
      <c r="J21" s="8" t="s">
        <v>14</v>
      </c>
    </row>
    <row r="22" spans="1:20" x14ac:dyDescent="0.25">
      <c r="A22" s="67">
        <v>2017</v>
      </c>
      <c r="B22" s="68">
        <v>31.84</v>
      </c>
      <c r="D22" s="67">
        <v>2017</v>
      </c>
      <c r="E22" s="68">
        <v>63.11</v>
      </c>
      <c r="G22" s="67">
        <v>2017</v>
      </c>
      <c r="H22" s="68">
        <v>37.99</v>
      </c>
      <c r="J22" s="8" t="s">
        <v>57</v>
      </c>
      <c r="O22" s="8"/>
      <c r="T22" s="8"/>
    </row>
    <row r="23" spans="1:20" x14ac:dyDescent="0.25">
      <c r="A23" s="67">
        <v>2019</v>
      </c>
      <c r="B23" s="67">
        <v>49.63</v>
      </c>
      <c r="D23" s="67">
        <v>2019</v>
      </c>
      <c r="E23" s="67">
        <v>73.86</v>
      </c>
      <c r="G23" s="67">
        <v>2019</v>
      </c>
      <c r="H23" s="63">
        <v>43.54</v>
      </c>
      <c r="J23" s="8"/>
    </row>
    <row r="24" spans="1:20" x14ac:dyDescent="0.25">
      <c r="C24" s="6"/>
    </row>
    <row r="25" spans="1:20" x14ac:dyDescent="0.25">
      <c r="A25" s="6"/>
      <c r="B25" s="6"/>
      <c r="C25" s="6"/>
      <c r="D25" s="6"/>
      <c r="E25" s="6"/>
    </row>
    <row r="26" spans="1:20" ht="15.75" thickBot="1" x14ac:dyDescent="0.3"/>
    <row r="27" spans="1:20" ht="15.75" thickBot="1" x14ac:dyDescent="0.3">
      <c r="A27" s="35" t="s">
        <v>15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</row>
    <row r="28" spans="1:20" x14ac:dyDescent="0.25">
      <c r="A28" s="38" t="s">
        <v>1</v>
      </c>
      <c r="B28" s="40" t="s">
        <v>16</v>
      </c>
      <c r="C28" s="41"/>
      <c r="D28" s="41"/>
      <c r="E28" s="41"/>
      <c r="F28" s="41"/>
      <c r="G28" s="41"/>
      <c r="H28" s="41"/>
      <c r="I28" s="42"/>
      <c r="J28" s="43" t="s">
        <v>17</v>
      </c>
      <c r="K28" s="44" t="s">
        <v>18</v>
      </c>
    </row>
    <row r="29" spans="1:20" ht="45.75" customHeight="1" x14ac:dyDescent="0.25">
      <c r="A29" s="39"/>
      <c r="B29" s="73" t="s">
        <v>19</v>
      </c>
      <c r="C29" s="74" t="s">
        <v>20</v>
      </c>
      <c r="D29" s="75" t="s">
        <v>21</v>
      </c>
      <c r="E29" s="75" t="s">
        <v>22</v>
      </c>
      <c r="F29" s="75" t="s">
        <v>23</v>
      </c>
      <c r="G29" s="75" t="s">
        <v>24</v>
      </c>
      <c r="H29" s="75" t="s">
        <v>25</v>
      </c>
      <c r="I29" s="75" t="s">
        <v>26</v>
      </c>
      <c r="J29" s="43"/>
      <c r="K29" s="76"/>
    </row>
    <row r="30" spans="1:20" x14ac:dyDescent="0.25">
      <c r="A30" s="79">
        <v>2012</v>
      </c>
      <c r="B30" s="80">
        <v>0.83</v>
      </c>
      <c r="C30" s="80">
        <v>1</v>
      </c>
      <c r="D30" s="80">
        <v>1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81">
        <f>+SUM(B30:I30)/8</f>
        <v>0.35375000000000001</v>
      </c>
      <c r="K30" s="67">
        <v>2.83</v>
      </c>
    </row>
    <row r="31" spans="1:20" x14ac:dyDescent="0.25">
      <c r="A31" s="79">
        <v>2013</v>
      </c>
      <c r="B31" s="63">
        <v>2</v>
      </c>
      <c r="C31" s="80">
        <v>1.63</v>
      </c>
      <c r="D31" s="80">
        <v>0</v>
      </c>
      <c r="E31" s="63">
        <v>0.86</v>
      </c>
      <c r="F31" s="63">
        <v>0</v>
      </c>
      <c r="G31" s="63">
        <v>0</v>
      </c>
      <c r="H31" s="63">
        <v>0.28999999999999998</v>
      </c>
      <c r="I31" s="63">
        <v>0</v>
      </c>
      <c r="J31" s="81">
        <f>+SUM(B31:I31)/8</f>
        <v>0.59750000000000003</v>
      </c>
      <c r="K31" s="67">
        <v>4.7699999999999996</v>
      </c>
    </row>
    <row r="32" spans="1:20" x14ac:dyDescent="0.25">
      <c r="A32" s="79">
        <v>2014</v>
      </c>
      <c r="B32" s="80">
        <v>1.77</v>
      </c>
      <c r="C32" s="80">
        <v>0.94</v>
      </c>
      <c r="D32" s="80">
        <v>1</v>
      </c>
      <c r="E32" s="63">
        <v>0.43</v>
      </c>
      <c r="F32" s="63">
        <v>0</v>
      </c>
      <c r="G32" s="63">
        <v>0</v>
      </c>
      <c r="H32" s="63">
        <v>0.28999999999999998</v>
      </c>
      <c r="I32" s="63">
        <v>0</v>
      </c>
      <c r="J32" s="81">
        <f>+SUM(B32:I32)/8</f>
        <v>0.55374999999999996</v>
      </c>
      <c r="K32" s="67">
        <v>4.43</v>
      </c>
    </row>
    <row r="33" spans="1:11" x14ac:dyDescent="0.25">
      <c r="A33" s="79">
        <v>2015</v>
      </c>
      <c r="B33" s="80">
        <v>1.83</v>
      </c>
      <c r="C33" s="80">
        <v>1.5</v>
      </c>
      <c r="D33" s="80">
        <v>1</v>
      </c>
      <c r="E33" s="63">
        <v>0.86</v>
      </c>
      <c r="F33" s="63">
        <v>0</v>
      </c>
      <c r="G33" s="63">
        <v>0</v>
      </c>
      <c r="H33" s="63">
        <v>0.28999999999999998</v>
      </c>
      <c r="I33" s="63">
        <v>0</v>
      </c>
      <c r="J33" s="82">
        <f>+SUM(B33:I33)/8</f>
        <v>0.68500000000000005</v>
      </c>
      <c r="K33" s="67">
        <v>28.8</v>
      </c>
    </row>
    <row r="34" spans="1:11" x14ac:dyDescent="0.25">
      <c r="A34" s="63">
        <v>2016</v>
      </c>
      <c r="B34" s="63">
        <v>64.900000000000006</v>
      </c>
      <c r="C34" s="63">
        <v>44.51</v>
      </c>
      <c r="D34" s="63">
        <v>4.53</v>
      </c>
      <c r="E34" s="65" t="s">
        <v>27</v>
      </c>
      <c r="F34" s="65" t="s">
        <v>28</v>
      </c>
      <c r="G34" s="65" t="s">
        <v>28</v>
      </c>
      <c r="H34" s="65">
        <v>0</v>
      </c>
      <c r="I34" s="65" t="s">
        <v>28</v>
      </c>
      <c r="J34" s="67">
        <v>37.979999999999997</v>
      </c>
      <c r="K34" s="67">
        <v>28.48</v>
      </c>
    </row>
    <row r="35" spans="1:11" x14ac:dyDescent="0.25">
      <c r="A35" s="63">
        <v>2017</v>
      </c>
      <c r="B35" s="63">
        <v>60.21</v>
      </c>
      <c r="C35" s="63">
        <v>33.299999999999997</v>
      </c>
      <c r="D35" s="63">
        <v>6.83</v>
      </c>
      <c r="E35" s="65" t="s">
        <v>27</v>
      </c>
      <c r="F35" s="65" t="s">
        <v>28</v>
      </c>
      <c r="G35" s="65" t="s">
        <v>28</v>
      </c>
      <c r="H35" s="65" t="s">
        <v>28</v>
      </c>
      <c r="I35" s="65" t="s">
        <v>28</v>
      </c>
      <c r="J35" s="83">
        <f>+SUM(B35+C35+D35)/3</f>
        <v>33.446666666666665</v>
      </c>
      <c r="K35" s="84">
        <f>+SUM(J35+J44)/2</f>
        <v>26.838333333333331</v>
      </c>
    </row>
    <row r="36" spans="1:11" x14ac:dyDescent="0.25">
      <c r="A36" s="63">
        <v>2019</v>
      </c>
      <c r="B36" s="63">
        <v>80.06</v>
      </c>
      <c r="C36" s="63">
        <v>48.26</v>
      </c>
      <c r="D36" s="63">
        <v>14.58</v>
      </c>
      <c r="E36" s="65"/>
      <c r="F36" s="65"/>
      <c r="G36" s="65"/>
      <c r="H36" s="65"/>
      <c r="I36" s="65"/>
      <c r="J36" s="83"/>
      <c r="K36" s="84">
        <v>43.04</v>
      </c>
    </row>
    <row r="37" spans="1:11" x14ac:dyDescent="0.25">
      <c r="A37" s="3"/>
      <c r="B37" s="3"/>
      <c r="C37" s="3"/>
      <c r="D37" s="3"/>
      <c r="E37" s="4"/>
      <c r="F37" s="4"/>
      <c r="G37" s="4"/>
      <c r="H37" s="4"/>
      <c r="I37" s="4"/>
      <c r="J37" s="85"/>
      <c r="K37" s="72"/>
    </row>
    <row r="38" spans="1:11" ht="15" customHeight="1" x14ac:dyDescent="0.25">
      <c r="A38" s="19" t="s">
        <v>29</v>
      </c>
      <c r="B38" s="77" t="s">
        <v>58</v>
      </c>
      <c r="C38" s="49"/>
      <c r="D38" s="49"/>
      <c r="E38" s="49"/>
      <c r="F38" s="49"/>
      <c r="G38" s="49"/>
      <c r="H38" s="49"/>
      <c r="I38" s="50"/>
      <c r="J38" s="78" t="s">
        <v>30</v>
      </c>
      <c r="K38" s="23"/>
    </row>
    <row r="39" spans="1:11" ht="15" customHeight="1" x14ac:dyDescent="0.25">
      <c r="A39" s="79">
        <v>2012</v>
      </c>
      <c r="B39" s="64" t="s">
        <v>28</v>
      </c>
      <c r="C39" s="64"/>
      <c r="D39" s="64"/>
      <c r="E39" s="64"/>
      <c r="F39" s="64"/>
      <c r="G39" s="64"/>
      <c r="H39" s="64"/>
      <c r="I39" s="64"/>
      <c r="J39" s="82" t="s">
        <v>28</v>
      </c>
      <c r="K39" s="23"/>
    </row>
    <row r="40" spans="1:11" ht="15" customHeight="1" x14ac:dyDescent="0.25">
      <c r="A40" s="79">
        <v>2013</v>
      </c>
      <c r="B40" s="64" t="s">
        <v>28</v>
      </c>
      <c r="C40" s="64"/>
      <c r="D40" s="64"/>
      <c r="E40" s="64"/>
      <c r="F40" s="64"/>
      <c r="G40" s="64"/>
      <c r="H40" s="64"/>
      <c r="I40" s="64"/>
      <c r="J40" s="82" t="s">
        <v>28</v>
      </c>
      <c r="K40" s="23"/>
    </row>
    <row r="41" spans="1:11" ht="15" customHeight="1" x14ac:dyDescent="0.25">
      <c r="A41" s="79">
        <v>2014</v>
      </c>
      <c r="B41" s="64" t="s">
        <v>28</v>
      </c>
      <c r="C41" s="64"/>
      <c r="D41" s="64"/>
      <c r="E41" s="64"/>
      <c r="F41" s="64"/>
      <c r="G41" s="64"/>
      <c r="H41" s="64"/>
      <c r="I41" s="64"/>
      <c r="J41" s="82" t="s">
        <v>28</v>
      </c>
      <c r="K41" s="23"/>
    </row>
    <row r="42" spans="1:11" ht="15" customHeight="1" x14ac:dyDescent="0.25">
      <c r="A42" s="79">
        <v>2015</v>
      </c>
      <c r="B42" s="64" t="s">
        <v>28</v>
      </c>
      <c r="C42" s="64"/>
      <c r="D42" s="64"/>
      <c r="E42" s="64"/>
      <c r="F42" s="64"/>
      <c r="G42" s="64"/>
      <c r="H42" s="64"/>
      <c r="I42" s="64"/>
      <c r="J42" s="82" t="s">
        <v>28</v>
      </c>
      <c r="K42" s="23"/>
    </row>
    <row r="43" spans="1:11" ht="15" customHeight="1" x14ac:dyDescent="0.25">
      <c r="A43" s="63">
        <v>2016</v>
      </c>
      <c r="B43" s="64">
        <v>0</v>
      </c>
      <c r="C43" s="64"/>
      <c r="D43" s="64"/>
      <c r="E43" s="64"/>
      <c r="F43" s="64"/>
      <c r="G43" s="64"/>
      <c r="H43" s="64"/>
      <c r="I43" s="64"/>
      <c r="J43" s="82">
        <v>0</v>
      </c>
      <c r="K43" s="23"/>
    </row>
    <row r="44" spans="1:11" ht="15" customHeight="1" x14ac:dyDescent="0.25">
      <c r="A44" s="63">
        <v>2017</v>
      </c>
      <c r="B44" s="64">
        <v>20.23</v>
      </c>
      <c r="C44" s="64"/>
      <c r="D44" s="64"/>
      <c r="E44" s="64"/>
      <c r="F44" s="64"/>
      <c r="G44" s="64"/>
      <c r="H44" s="64"/>
      <c r="I44" s="64"/>
      <c r="J44" s="82">
        <v>20.23</v>
      </c>
      <c r="K44" s="23"/>
    </row>
    <row r="45" spans="1:11" ht="15" customHeight="1" x14ac:dyDescent="0.25">
      <c r="A45" s="63">
        <v>2019</v>
      </c>
      <c r="B45" s="64">
        <v>28.44</v>
      </c>
      <c r="C45" s="64"/>
      <c r="D45" s="64"/>
      <c r="E45" s="64"/>
      <c r="F45" s="64"/>
      <c r="G45" s="64"/>
      <c r="H45" s="64"/>
      <c r="I45" s="64"/>
      <c r="J45" s="82"/>
      <c r="K45" s="23"/>
    </row>
    <row r="46" spans="1:11" ht="15.75" thickBot="1" x14ac:dyDescent="0.3">
      <c r="A46" s="86"/>
      <c r="B46" s="22"/>
      <c r="C46" s="22"/>
      <c r="D46" s="22"/>
      <c r="E46" s="22"/>
      <c r="F46" s="22"/>
      <c r="G46" s="22"/>
      <c r="H46" s="22"/>
      <c r="I46" s="22"/>
      <c r="J46" s="22"/>
      <c r="K46" s="26"/>
    </row>
    <row r="47" spans="1:11" ht="15.75" thickBot="1" x14ac:dyDescent="0.3">
      <c r="A47" s="45" t="s">
        <v>31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</row>
    <row r="48" spans="1:11" ht="15.75" thickBot="1" x14ac:dyDescent="0.3">
      <c r="A48" s="51" t="s">
        <v>1</v>
      </c>
      <c r="B48" s="10"/>
      <c r="C48" s="54"/>
      <c r="D48" s="54"/>
      <c r="E48" s="54"/>
      <c r="F48" s="55"/>
      <c r="G48" s="51" t="s">
        <v>30</v>
      </c>
      <c r="H48" s="56" t="s">
        <v>32</v>
      </c>
    </row>
    <row r="49" spans="1:8" x14ac:dyDescent="0.25">
      <c r="A49" s="52"/>
      <c r="B49" s="87" t="s">
        <v>33</v>
      </c>
      <c r="C49" s="87" t="s">
        <v>34</v>
      </c>
      <c r="D49" s="88" t="s">
        <v>35</v>
      </c>
      <c r="E49" s="89" t="s">
        <v>36</v>
      </c>
      <c r="F49" s="90" t="s">
        <v>37</v>
      </c>
      <c r="G49" s="52"/>
      <c r="H49" s="61"/>
    </row>
    <row r="50" spans="1:8" x14ac:dyDescent="0.25">
      <c r="A50" s="63">
        <v>2012</v>
      </c>
      <c r="B50" s="63" t="s">
        <v>28</v>
      </c>
      <c r="C50" s="63">
        <v>1.29</v>
      </c>
      <c r="D50" s="63">
        <v>1.1399999999999999</v>
      </c>
      <c r="E50" s="63">
        <v>1.71</v>
      </c>
      <c r="F50" s="63">
        <v>1.71</v>
      </c>
      <c r="G50" s="83">
        <f>SUM(C50:F50)</f>
        <v>5.85</v>
      </c>
      <c r="H50" s="67">
        <v>12.82</v>
      </c>
    </row>
    <row r="51" spans="1:8" x14ac:dyDescent="0.25">
      <c r="A51" s="63">
        <v>2013</v>
      </c>
      <c r="B51" s="63" t="s">
        <v>28</v>
      </c>
      <c r="C51" s="63">
        <v>1.86</v>
      </c>
      <c r="D51" s="63">
        <v>1.57</v>
      </c>
      <c r="E51" s="63">
        <v>1.5</v>
      </c>
      <c r="F51" s="63">
        <v>2.04</v>
      </c>
      <c r="G51" s="83">
        <f>+SUM(C51:F51)/4</f>
        <v>1.7424999999999999</v>
      </c>
      <c r="H51" s="67">
        <v>14.18</v>
      </c>
    </row>
    <row r="52" spans="1:8" x14ac:dyDescent="0.25">
      <c r="A52" s="63">
        <v>2014</v>
      </c>
      <c r="B52" s="63" t="s">
        <v>28</v>
      </c>
      <c r="C52" s="63">
        <v>1.57</v>
      </c>
      <c r="D52" s="63">
        <v>1.1399999999999999</v>
      </c>
      <c r="E52" s="63">
        <v>1.64</v>
      </c>
      <c r="F52" s="63">
        <v>2.14</v>
      </c>
      <c r="G52" s="83">
        <f>+SUM(C52:F52)/4</f>
        <v>1.6225000000000001</v>
      </c>
      <c r="H52" s="67">
        <v>12.36</v>
      </c>
    </row>
    <row r="53" spans="1:8" x14ac:dyDescent="0.25">
      <c r="A53" s="63">
        <v>2015</v>
      </c>
      <c r="B53" s="63" t="s">
        <v>28</v>
      </c>
      <c r="C53" s="63">
        <v>1.71</v>
      </c>
      <c r="D53" s="63">
        <v>1.43</v>
      </c>
      <c r="E53" s="63">
        <v>1.43</v>
      </c>
      <c r="F53" s="63">
        <v>2.68</v>
      </c>
      <c r="G53" s="83">
        <f>+SUM(C53:F53)/4</f>
        <v>1.8125</v>
      </c>
      <c r="H53" s="67">
        <v>13.46</v>
      </c>
    </row>
    <row r="54" spans="1:8" x14ac:dyDescent="0.25">
      <c r="A54" s="63">
        <v>2016</v>
      </c>
      <c r="B54" s="63">
        <v>59.83</v>
      </c>
      <c r="C54" s="63">
        <v>66.63</v>
      </c>
      <c r="D54" s="63">
        <v>47.96</v>
      </c>
      <c r="E54" s="63">
        <v>62.98</v>
      </c>
      <c r="F54" s="63">
        <v>61.76</v>
      </c>
      <c r="G54" s="83"/>
      <c r="H54" s="67"/>
    </row>
    <row r="55" spans="1:8" x14ac:dyDescent="0.25">
      <c r="A55" s="63">
        <v>2017</v>
      </c>
      <c r="B55" s="63" t="s">
        <v>28</v>
      </c>
      <c r="C55" s="63">
        <v>66.22</v>
      </c>
      <c r="D55" s="63">
        <v>57.8</v>
      </c>
      <c r="E55" s="63">
        <v>73.180000000000007</v>
      </c>
      <c r="F55" s="63">
        <v>57.27</v>
      </c>
      <c r="G55" s="83">
        <f>+SUM(C55:F55)/4</f>
        <v>63.6175</v>
      </c>
      <c r="H55" s="83">
        <f>+SUM(G55+G65)/2</f>
        <v>63.113749999999996</v>
      </c>
    </row>
    <row r="56" spans="1:8" x14ac:dyDescent="0.25">
      <c r="A56" s="63">
        <v>2019</v>
      </c>
      <c r="B56" s="63">
        <v>68.36</v>
      </c>
      <c r="C56" s="63">
        <v>69.959999999999994</v>
      </c>
      <c r="D56" s="63">
        <v>64.150000000000006</v>
      </c>
      <c r="E56" s="63">
        <v>81.180000000000007</v>
      </c>
      <c r="F56" s="63">
        <v>58.17</v>
      </c>
      <c r="G56" s="83">
        <v>68.36</v>
      </c>
      <c r="H56" s="83">
        <v>73.86</v>
      </c>
    </row>
    <row r="57" spans="1:8" ht="15.75" thickBot="1" x14ac:dyDescent="0.3">
      <c r="A57" s="11"/>
      <c r="B57" s="9"/>
      <c r="C57" s="9"/>
      <c r="D57" s="9"/>
      <c r="E57" s="9"/>
      <c r="F57" s="9"/>
      <c r="G57" s="12"/>
      <c r="H57" s="85"/>
    </row>
    <row r="58" spans="1:8" ht="15.75" thickBot="1" x14ac:dyDescent="0.3">
      <c r="A58" s="52" t="s">
        <v>1</v>
      </c>
      <c r="B58" s="57"/>
      <c r="C58" s="54"/>
      <c r="D58" s="54"/>
      <c r="E58" s="54"/>
      <c r="F58" s="54"/>
      <c r="G58" s="51" t="s">
        <v>30</v>
      </c>
      <c r="H58" s="53"/>
    </row>
    <row r="59" spans="1:8" x14ac:dyDescent="0.25">
      <c r="A59" s="52"/>
      <c r="B59" s="24" t="s">
        <v>38</v>
      </c>
      <c r="C59" s="24" t="s">
        <v>39</v>
      </c>
      <c r="D59" s="25" t="s">
        <v>40</v>
      </c>
      <c r="E59" s="25" t="s">
        <v>41</v>
      </c>
      <c r="F59" s="25" t="s">
        <v>42</v>
      </c>
      <c r="G59" s="52"/>
      <c r="H59" s="53"/>
    </row>
    <row r="60" spans="1:8" x14ac:dyDescent="0.25">
      <c r="A60" s="63">
        <v>2012</v>
      </c>
      <c r="B60" s="63" t="s">
        <v>28</v>
      </c>
      <c r="C60" s="63">
        <v>0.64</v>
      </c>
      <c r="D60" s="63">
        <v>0.96</v>
      </c>
      <c r="E60" s="63">
        <v>3</v>
      </c>
      <c r="F60" s="63">
        <v>2.36</v>
      </c>
      <c r="G60" s="67">
        <f>+SUM(C60:F60)/4</f>
        <v>1.7399999999999998</v>
      </c>
      <c r="H60" s="23"/>
    </row>
    <row r="61" spans="1:8" x14ac:dyDescent="0.25">
      <c r="A61" s="63">
        <v>2013</v>
      </c>
      <c r="B61" s="63" t="s">
        <v>28</v>
      </c>
      <c r="C61" s="63">
        <v>2.36</v>
      </c>
      <c r="D61" s="63">
        <v>1.86</v>
      </c>
      <c r="E61" s="63">
        <v>1.71</v>
      </c>
      <c r="F61" s="63">
        <v>1.29</v>
      </c>
      <c r="G61" s="83">
        <f>+SUM(C61:F61)/4</f>
        <v>1.8049999999999999</v>
      </c>
      <c r="H61" s="23"/>
    </row>
    <row r="62" spans="1:8" x14ac:dyDescent="0.25">
      <c r="A62" s="63">
        <v>2014</v>
      </c>
      <c r="B62" s="63" t="s">
        <v>28</v>
      </c>
      <c r="C62" s="63">
        <v>2.14</v>
      </c>
      <c r="D62" s="63">
        <v>3</v>
      </c>
      <c r="E62" s="63">
        <v>1.43</v>
      </c>
      <c r="F62" s="63">
        <v>1.29</v>
      </c>
      <c r="G62" s="83">
        <f>+SUM(C62:F62)/4</f>
        <v>1.9650000000000001</v>
      </c>
      <c r="H62" s="23"/>
    </row>
    <row r="63" spans="1:8" x14ac:dyDescent="0.25">
      <c r="A63" s="63">
        <v>2015</v>
      </c>
      <c r="B63" s="63" t="s">
        <v>28</v>
      </c>
      <c r="C63" s="63">
        <v>2.36</v>
      </c>
      <c r="D63" s="63">
        <v>1.43</v>
      </c>
      <c r="E63" s="63">
        <v>1.1399999999999999</v>
      </c>
      <c r="F63" s="63">
        <v>1.29</v>
      </c>
      <c r="G63" s="83">
        <f>+SUM(C63:F63)/4</f>
        <v>1.5549999999999999</v>
      </c>
      <c r="H63" s="23"/>
    </row>
    <row r="64" spans="1:8" x14ac:dyDescent="0.25">
      <c r="A64" s="63">
        <v>2016</v>
      </c>
      <c r="B64" s="63">
        <v>61.22</v>
      </c>
      <c r="C64" s="63">
        <v>68.98</v>
      </c>
      <c r="D64" s="63">
        <v>79.17</v>
      </c>
      <c r="E64" s="63">
        <v>69.95</v>
      </c>
      <c r="F64" s="63">
        <v>26.79</v>
      </c>
      <c r="G64" s="91"/>
      <c r="H64" s="23"/>
    </row>
    <row r="65" spans="1:11" x14ac:dyDescent="0.25">
      <c r="A65" s="63">
        <v>2017</v>
      </c>
      <c r="B65" s="63" t="s">
        <v>28</v>
      </c>
      <c r="C65" s="63">
        <v>55.5</v>
      </c>
      <c r="D65" s="63">
        <v>83.33</v>
      </c>
      <c r="E65" s="63">
        <v>78.03</v>
      </c>
      <c r="F65" s="63">
        <v>33.590000000000003</v>
      </c>
      <c r="G65" s="91">
        <v>62.61</v>
      </c>
      <c r="H65" s="23"/>
    </row>
    <row r="66" spans="1:11" x14ac:dyDescent="0.25">
      <c r="A66" s="63">
        <v>2019</v>
      </c>
      <c r="B66" s="66">
        <v>79.36</v>
      </c>
      <c r="C66" s="66">
        <v>85.46</v>
      </c>
      <c r="D66" s="66">
        <v>71.78</v>
      </c>
      <c r="E66" s="66">
        <v>83.22</v>
      </c>
      <c r="F66" s="66">
        <v>77</v>
      </c>
      <c r="G66" s="66">
        <v>69.680000000000007</v>
      </c>
    </row>
    <row r="67" spans="1:11" ht="15.75" thickBot="1" x14ac:dyDescent="0.3">
      <c r="A67" s="3"/>
    </row>
    <row r="68" spans="1:11" ht="15.75" thickBot="1" x14ac:dyDescent="0.3">
      <c r="A68" s="35" t="s">
        <v>62</v>
      </c>
      <c r="B68" s="36"/>
      <c r="C68" s="36"/>
      <c r="D68" s="36"/>
      <c r="E68" s="36"/>
      <c r="F68" s="36"/>
      <c r="G68" s="36"/>
      <c r="H68" s="36"/>
      <c r="I68" s="36"/>
      <c r="J68" s="36"/>
      <c r="K68" s="37"/>
    </row>
    <row r="69" spans="1:11" ht="15.75" thickBot="1" x14ac:dyDescent="0.3">
      <c r="A69" s="52" t="s">
        <v>1</v>
      </c>
      <c r="B69" s="58" t="s">
        <v>59</v>
      </c>
      <c r="C69" s="59"/>
      <c r="D69" s="59"/>
      <c r="E69" s="59"/>
      <c r="F69" s="59"/>
      <c r="G69" s="59"/>
      <c r="H69" s="59"/>
      <c r="I69" s="60"/>
      <c r="J69" s="52" t="s">
        <v>30</v>
      </c>
      <c r="K69" s="61" t="s">
        <v>32</v>
      </c>
    </row>
    <row r="70" spans="1:11" ht="30" x14ac:dyDescent="0.25">
      <c r="A70" s="52"/>
      <c r="B70" s="27" t="s">
        <v>43</v>
      </c>
      <c r="C70" s="27" t="s">
        <v>44</v>
      </c>
      <c r="D70" s="27" t="s">
        <v>45</v>
      </c>
      <c r="E70" s="27" t="s">
        <v>46</v>
      </c>
      <c r="F70" s="27" t="s">
        <v>47</v>
      </c>
      <c r="G70" s="27" t="s">
        <v>48</v>
      </c>
      <c r="H70" s="27" t="s">
        <v>49</v>
      </c>
      <c r="I70" s="27" t="s">
        <v>50</v>
      </c>
      <c r="J70" s="52"/>
      <c r="K70" s="61"/>
    </row>
    <row r="71" spans="1:11" x14ac:dyDescent="0.25">
      <c r="A71" s="63">
        <v>2012</v>
      </c>
      <c r="B71" s="63">
        <v>2</v>
      </c>
      <c r="C71" s="63">
        <v>1.1399999999999999</v>
      </c>
      <c r="D71" s="63">
        <v>0</v>
      </c>
      <c r="E71" s="63" t="s">
        <v>28</v>
      </c>
      <c r="F71" s="63">
        <v>1.24</v>
      </c>
      <c r="G71" s="63">
        <v>0.4</v>
      </c>
      <c r="H71" s="63" t="s">
        <v>28</v>
      </c>
      <c r="I71" s="63">
        <v>2</v>
      </c>
      <c r="J71" s="63">
        <f>+SUM(B71+C71+D71+F71+G71+I71)/6</f>
        <v>1.1300000000000001</v>
      </c>
      <c r="K71" s="65">
        <v>7.11</v>
      </c>
    </row>
    <row r="72" spans="1:11" x14ac:dyDescent="0.25">
      <c r="A72" s="63">
        <v>2013</v>
      </c>
      <c r="B72" s="63">
        <v>0</v>
      </c>
      <c r="C72" s="63">
        <v>2</v>
      </c>
      <c r="D72" s="63">
        <v>0</v>
      </c>
      <c r="E72" s="63" t="s">
        <v>28</v>
      </c>
      <c r="F72" s="63">
        <v>1.29</v>
      </c>
      <c r="G72" s="63">
        <v>1</v>
      </c>
      <c r="H72" s="63" t="s">
        <v>28</v>
      </c>
      <c r="I72" s="63">
        <v>2</v>
      </c>
      <c r="J72" s="92">
        <f>+SUM(B72:I72)/8</f>
        <v>0.78625</v>
      </c>
      <c r="K72" s="65">
        <v>9.2899999999999991</v>
      </c>
    </row>
    <row r="73" spans="1:11" x14ac:dyDescent="0.25">
      <c r="A73" s="63">
        <v>2014</v>
      </c>
      <c r="B73" s="63">
        <v>0</v>
      </c>
      <c r="C73" s="63">
        <v>2</v>
      </c>
      <c r="D73" s="63">
        <v>1.2</v>
      </c>
      <c r="E73" s="63" t="s">
        <v>28</v>
      </c>
      <c r="F73" s="63">
        <v>1.24</v>
      </c>
      <c r="G73" s="63">
        <v>2</v>
      </c>
      <c r="H73" s="63" t="s">
        <v>28</v>
      </c>
      <c r="I73" s="63">
        <v>1.43</v>
      </c>
      <c r="J73" s="92">
        <f>+SUM(B73+C73+D73+F73+G73+I73)/6</f>
        <v>1.3116666666666668</v>
      </c>
      <c r="K73" s="63">
        <v>10.87</v>
      </c>
    </row>
    <row r="74" spans="1:11" x14ac:dyDescent="0.25">
      <c r="A74" s="63">
        <v>2015</v>
      </c>
      <c r="B74" s="63">
        <v>0</v>
      </c>
      <c r="C74" s="63">
        <v>2</v>
      </c>
      <c r="D74" s="63">
        <v>0</v>
      </c>
      <c r="E74" s="63" t="s">
        <v>28</v>
      </c>
      <c r="F74" s="63">
        <v>1.76</v>
      </c>
      <c r="G74" s="63">
        <v>1</v>
      </c>
      <c r="H74" s="63" t="s">
        <v>28</v>
      </c>
      <c r="I74" s="63">
        <v>1.43</v>
      </c>
      <c r="J74" s="92">
        <f>+SUM(B74+C74+D74+F74+G74+I74+K74)/8</f>
        <v>1.9224999999999999</v>
      </c>
      <c r="K74" s="63">
        <v>9.19</v>
      </c>
    </row>
    <row r="75" spans="1:11" x14ac:dyDescent="0.25">
      <c r="A75" s="63">
        <v>2016</v>
      </c>
      <c r="B75" s="63" t="s">
        <v>28</v>
      </c>
      <c r="C75" s="63" t="s">
        <v>28</v>
      </c>
      <c r="D75" s="63" t="s">
        <v>28</v>
      </c>
      <c r="E75" s="63" t="s">
        <v>28</v>
      </c>
      <c r="F75" s="63">
        <v>49.31</v>
      </c>
      <c r="G75" s="63">
        <v>53.54</v>
      </c>
      <c r="H75" s="63">
        <v>52.18</v>
      </c>
      <c r="I75" s="63">
        <v>45.44</v>
      </c>
      <c r="J75" s="92">
        <f>+SUM(F75:I75)/4</f>
        <v>50.1175</v>
      </c>
      <c r="K75" s="92">
        <f>+SUM(J75+J85)/2</f>
        <v>45.875416666666666</v>
      </c>
    </row>
    <row r="76" spans="1:11" x14ac:dyDescent="0.25">
      <c r="A76" s="63">
        <v>2017</v>
      </c>
      <c r="B76" s="63" t="s">
        <v>28</v>
      </c>
      <c r="C76" s="63" t="s">
        <v>28</v>
      </c>
      <c r="D76" s="63" t="s">
        <v>28</v>
      </c>
      <c r="E76" s="63">
        <v>49.28</v>
      </c>
      <c r="F76" s="63">
        <v>62.99</v>
      </c>
      <c r="G76" s="63">
        <v>72.52</v>
      </c>
      <c r="H76" s="63">
        <v>18.34</v>
      </c>
      <c r="I76" s="63" t="s">
        <v>28</v>
      </c>
      <c r="J76" s="63">
        <v>50.78</v>
      </c>
      <c r="K76" s="83">
        <f>+SUM(J76+J86)/2</f>
        <v>37.984999999999999</v>
      </c>
    </row>
    <row r="77" spans="1:11" x14ac:dyDescent="0.25">
      <c r="A77" s="63">
        <v>2019</v>
      </c>
      <c r="B77" s="63" t="s">
        <v>28</v>
      </c>
      <c r="C77" s="63" t="s">
        <v>28</v>
      </c>
      <c r="D77" s="63" t="s">
        <v>28</v>
      </c>
      <c r="E77" s="63">
        <v>64.83</v>
      </c>
      <c r="F77" s="63">
        <v>63.37</v>
      </c>
      <c r="G77" s="63">
        <v>80.73</v>
      </c>
      <c r="H77" s="63">
        <v>16.670000000000002</v>
      </c>
      <c r="I77" s="63" t="s">
        <v>28</v>
      </c>
      <c r="J77" s="63"/>
      <c r="K77" s="83">
        <v>43.54</v>
      </c>
    </row>
    <row r="78" spans="1:11" ht="15.75" thickBo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85"/>
    </row>
    <row r="79" spans="1:11" ht="15.75" thickBot="1" x14ac:dyDescent="0.3">
      <c r="A79" s="48" t="s">
        <v>1</v>
      </c>
      <c r="B79" s="28"/>
      <c r="C79" s="49" t="s">
        <v>56</v>
      </c>
      <c r="D79" s="49"/>
      <c r="E79" s="49"/>
      <c r="F79" s="49"/>
      <c r="G79" s="49"/>
      <c r="H79" s="49"/>
      <c r="I79" s="50"/>
      <c r="J79" s="51" t="s">
        <v>30</v>
      </c>
      <c r="K79" s="53"/>
    </row>
    <row r="80" spans="1:11" x14ac:dyDescent="0.25">
      <c r="A80" s="48"/>
      <c r="B80" s="13" t="s">
        <v>51</v>
      </c>
      <c r="C80" s="14" t="s">
        <v>52</v>
      </c>
      <c r="D80" s="14" t="s">
        <v>53</v>
      </c>
      <c r="E80" s="15" t="s">
        <v>54</v>
      </c>
      <c r="F80" s="15" t="s">
        <v>55</v>
      </c>
      <c r="G80" s="16" t="s">
        <v>56</v>
      </c>
      <c r="H80" s="17"/>
      <c r="I80" s="18"/>
      <c r="J80" s="52"/>
      <c r="K80" s="53"/>
    </row>
    <row r="81" spans="1:11" x14ac:dyDescent="0.25">
      <c r="A81" s="65">
        <v>2012</v>
      </c>
      <c r="B81" s="63">
        <v>0.33</v>
      </c>
      <c r="C81" s="63">
        <v>0</v>
      </c>
      <c r="D81" s="63" t="s">
        <v>28</v>
      </c>
      <c r="E81" s="63" t="s">
        <v>28</v>
      </c>
      <c r="F81" s="63" t="s">
        <v>28</v>
      </c>
      <c r="G81" s="63" t="s">
        <v>28</v>
      </c>
      <c r="H81" s="93"/>
      <c r="I81" s="93"/>
      <c r="J81" s="63">
        <f>+SUM(B81:C81)/2</f>
        <v>0.16500000000000001</v>
      </c>
      <c r="K81" s="23"/>
    </row>
    <row r="82" spans="1:11" x14ac:dyDescent="0.25">
      <c r="A82" s="65">
        <v>2013</v>
      </c>
      <c r="B82" s="63">
        <v>2.25</v>
      </c>
      <c r="C82" s="63">
        <v>0.75</v>
      </c>
      <c r="D82" s="63" t="s">
        <v>28</v>
      </c>
      <c r="E82" s="63" t="s">
        <v>28</v>
      </c>
      <c r="F82" s="63" t="s">
        <v>28</v>
      </c>
      <c r="G82" s="63" t="s">
        <v>28</v>
      </c>
      <c r="H82" s="93"/>
      <c r="I82" s="93"/>
      <c r="J82" s="63">
        <f>+SUM(B82:C82)/2</f>
        <v>1.5</v>
      </c>
      <c r="K82" s="23"/>
    </row>
    <row r="83" spans="1:11" x14ac:dyDescent="0.25">
      <c r="A83" s="65">
        <v>2014</v>
      </c>
      <c r="B83" s="63">
        <v>2.25</v>
      </c>
      <c r="C83" s="63">
        <v>0.75</v>
      </c>
      <c r="D83" s="63" t="s">
        <v>28</v>
      </c>
      <c r="E83" s="63" t="s">
        <v>28</v>
      </c>
      <c r="F83" s="63" t="s">
        <v>28</v>
      </c>
      <c r="G83" s="63" t="s">
        <v>28</v>
      </c>
      <c r="H83" s="93"/>
      <c r="I83" s="93"/>
      <c r="J83" s="63">
        <f>+SUM(B83:C83)/2</f>
        <v>1.5</v>
      </c>
      <c r="K83" s="23"/>
    </row>
    <row r="84" spans="1:11" x14ac:dyDescent="0.25">
      <c r="A84" s="63">
        <v>2015</v>
      </c>
      <c r="B84" s="63">
        <v>2.25</v>
      </c>
      <c r="C84" s="63">
        <v>0.75</v>
      </c>
      <c r="D84" s="63" t="s">
        <v>28</v>
      </c>
      <c r="E84" s="63" t="s">
        <v>28</v>
      </c>
      <c r="F84" s="63" t="s">
        <v>28</v>
      </c>
      <c r="G84" s="63" t="s">
        <v>28</v>
      </c>
      <c r="H84" s="93"/>
      <c r="I84" s="93"/>
      <c r="J84" s="63">
        <f>+SUM(B84:C84)/2</f>
        <v>1.5</v>
      </c>
      <c r="K84" s="23"/>
    </row>
    <row r="85" spans="1:11" x14ac:dyDescent="0.25">
      <c r="A85" s="63">
        <v>2016</v>
      </c>
      <c r="B85" s="63">
        <v>51.69</v>
      </c>
      <c r="C85" s="63">
        <v>34.6</v>
      </c>
      <c r="D85" s="63">
        <v>16.059999999999999</v>
      </c>
      <c r="E85" s="63">
        <v>57.39</v>
      </c>
      <c r="F85" s="63">
        <v>50.12</v>
      </c>
      <c r="G85" s="63">
        <v>39.94</v>
      </c>
      <c r="H85" s="93"/>
      <c r="I85" s="93"/>
      <c r="J85" s="92">
        <f>+SUM(B85:G85)/6</f>
        <v>41.633333333333333</v>
      </c>
      <c r="K85" s="23"/>
    </row>
    <row r="86" spans="1:11" x14ac:dyDescent="0.25">
      <c r="A86" s="63">
        <v>2017</v>
      </c>
      <c r="B86" s="63">
        <v>25.59</v>
      </c>
      <c r="C86" s="63">
        <v>33.53</v>
      </c>
      <c r="D86" s="63" t="s">
        <v>60</v>
      </c>
      <c r="E86" s="63">
        <v>41.66</v>
      </c>
      <c r="F86" s="63" t="s">
        <v>28</v>
      </c>
      <c r="G86" s="63" t="s">
        <v>28</v>
      </c>
      <c r="H86" s="93"/>
      <c r="I86" s="93"/>
      <c r="J86" s="63">
        <v>25.19</v>
      </c>
      <c r="K86" s="29"/>
    </row>
    <row r="87" spans="1:11" x14ac:dyDescent="0.25">
      <c r="A87" s="63">
        <v>2019</v>
      </c>
      <c r="B87" s="66">
        <v>54.17</v>
      </c>
      <c r="C87" s="66">
        <v>42.75</v>
      </c>
      <c r="D87" s="66">
        <v>0</v>
      </c>
      <c r="E87" s="66">
        <v>25.8</v>
      </c>
      <c r="F87" s="66"/>
      <c r="G87" s="66"/>
      <c r="H87" s="66"/>
      <c r="I87" s="66"/>
      <c r="J87" s="66"/>
    </row>
  </sheetData>
  <mergeCells count="37">
    <mergeCell ref="K69:K70"/>
    <mergeCell ref="B45:I45"/>
    <mergeCell ref="A79:A80"/>
    <mergeCell ref="C79:I79"/>
    <mergeCell ref="J79:J80"/>
    <mergeCell ref="K79:K80"/>
    <mergeCell ref="A48:A49"/>
    <mergeCell ref="C48:F48"/>
    <mergeCell ref="G48:G49"/>
    <mergeCell ref="H48:H49"/>
    <mergeCell ref="A58:A59"/>
    <mergeCell ref="B58:F58"/>
    <mergeCell ref="G58:G59"/>
    <mergeCell ref="H58:H59"/>
    <mergeCell ref="A68:K68"/>
    <mergeCell ref="A69:A70"/>
    <mergeCell ref="B69:I69"/>
    <mergeCell ref="J69:J70"/>
    <mergeCell ref="B38:I38"/>
    <mergeCell ref="A47:K47"/>
    <mergeCell ref="B43:I43"/>
    <mergeCell ref="B39:I39"/>
    <mergeCell ref="B40:I40"/>
    <mergeCell ref="B41:I41"/>
    <mergeCell ref="B42:I42"/>
    <mergeCell ref="B44:I44"/>
    <mergeCell ref="A27:K27"/>
    <mergeCell ref="A28:A29"/>
    <mergeCell ref="B28:I28"/>
    <mergeCell ref="J28:J29"/>
    <mergeCell ref="K28:K29"/>
    <mergeCell ref="G15:H15"/>
    <mergeCell ref="A1:E1"/>
    <mergeCell ref="A2:E2"/>
    <mergeCell ref="A14:B14"/>
    <mergeCell ref="A15:B15"/>
    <mergeCell ref="D15:E15"/>
  </mergeCells>
  <hyperlinks>
    <hyperlink ref="J17" r:id="rId1" xr:uid="{00000000-0004-0000-0000-000000000000}"/>
    <hyperlink ref="J18" r:id="rId2" xr:uid="{00000000-0004-0000-0000-000001000000}"/>
    <hyperlink ref="J19" r:id="rId3" xr:uid="{00000000-0004-0000-0000-000002000000}"/>
    <hyperlink ref="J20" r:id="rId4" xr:uid="{00000000-0004-0000-0000-000003000000}"/>
    <hyperlink ref="J21" r:id="rId5" xr:uid="{00000000-0004-0000-0000-000004000000}"/>
    <hyperlink ref="J22" r:id="rId6" xr:uid="{26C9118C-7B87-46CF-AC4D-2707997C60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ranking incae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aledezma</dc:creator>
  <cp:lastModifiedBy>ADMIN</cp:lastModifiedBy>
  <dcterms:created xsi:type="dcterms:W3CDTF">2018-04-20T15:37:56Z</dcterms:created>
  <dcterms:modified xsi:type="dcterms:W3CDTF">2020-05-11T20:17:58Z</dcterms:modified>
</cp:coreProperties>
</file>